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456" firstSheet="1" activeTab="6"/>
  </bookViews>
  <sheets>
    <sheet name="Anleitung" sheetId="1" r:id="rId1"/>
    <sheet name="Überblick" sheetId="2" r:id="rId2"/>
    <sheet name="Personal" sheetId="3" r:id="rId3"/>
    <sheet name="Arbeitspakete" sheetId="4" r:id="rId4"/>
    <sheet name="Sachkosten" sheetId="5" r:id="rId5"/>
    <sheet name="Unteraufträge" sheetId="6" r:id="rId6"/>
    <sheet name="Einnahmen" sheetId="7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<sst xmlns="http://schemas.openxmlformats.org/spreadsheetml/2006/main" count="118" uniqueCount="94">
  <si>
    <t>Budget und Arbeitspakete - Anleitung</t>
  </si>
  <si>
    <t xml:space="preserve"> </t>
  </si>
  <si>
    <r>
      <t xml:space="preserve">Achtung: nur in </t>
    </r>
    <r>
      <rPr>
        <sz val="12"/>
        <color rgb="FF44E3B3"/>
        <rFont val="Calibri Light"/>
        <family val="2"/>
        <scheme val="major"/>
      </rPr>
      <t>grün</t>
    </r>
    <r>
      <rPr>
        <sz val="12"/>
        <color theme="1"/>
        <rFont val="Calibri Light"/>
        <family val="2"/>
        <scheme val="major"/>
      </rPr>
      <t xml:space="preserve"> markierten Zellen schreiben (alle anderen sind schreibgeschützt)</t>
    </r>
  </si>
  <si>
    <t xml:space="preserve">Bitte geben Sie Ihre Projektangaben in folgenden Arbeitsschritten an: </t>
  </si>
  <si>
    <t>1. Allgemeine Informationen eintragen (Reiter Überblick)</t>
  </si>
  <si>
    <t xml:space="preserve">2. Personal und Höhe der indirekten Kosten (in % von Personalkosten) eintragen (Reiter Personal) </t>
  </si>
  <si>
    <t xml:space="preserve">3. Arbeitspakete und Personalstunden eintragen (Reiter Arbeitspakete) </t>
  </si>
  <si>
    <t>4. Sachkosten und Unteraufträge eintragen (Reiter Sachkosten bzw. Unteraufträge)</t>
  </si>
  <si>
    <t xml:space="preserve">5. Projektbezogene Einnahmen eintragen (Reiter Einnahmen) </t>
  </si>
  <si>
    <t>Begriffserklärungen</t>
  </si>
  <si>
    <t>Reiter Überblick</t>
  </si>
  <si>
    <t>Projektkategorie</t>
  </si>
  <si>
    <r>
      <rPr>
        <b/>
        <sz val="12"/>
        <color theme="1"/>
        <rFont val="Calibri Light"/>
        <family val="2"/>
        <scheme val="major"/>
      </rPr>
      <t>Initialphase</t>
    </r>
    <r>
      <rPr>
        <sz val="12"/>
        <color theme="1"/>
        <rFont val="Calibri Light"/>
        <family val="2"/>
        <scheme val="major"/>
      </rPr>
      <t xml:space="preserve">: bestehendes Konzept, das erstmalig umgesetzt werden soll  ('Proof of Concept'); </t>
    </r>
    <r>
      <rPr>
        <b/>
        <sz val="12"/>
        <color theme="1"/>
        <rFont val="Calibri Light"/>
        <family val="2"/>
        <scheme val="major"/>
      </rPr>
      <t>Wachstumsphase</t>
    </r>
    <r>
      <rPr>
        <sz val="12"/>
        <color theme="1"/>
        <rFont val="Calibri Light"/>
        <family val="2"/>
        <scheme val="major"/>
      </rPr>
      <t xml:space="preserve">: mindestens einmalig erfolgreich umgesetztes Projekt, das auf neue/größere Zielgruppe ausgeweitet werden soll </t>
    </r>
  </si>
  <si>
    <t>Projekt-ID</t>
  </si>
  <si>
    <t>Die Projekt-ID findet sich im Online-Formular (z.B. 1IP-0000, 2WP-0000).</t>
  </si>
  <si>
    <t>Reiter Arbeitspakete</t>
  </si>
  <si>
    <t>Arbeitspaket</t>
  </si>
  <si>
    <t>Projekte werden zur besseren Übersicht und Nachvollziehbarkeit in Arbeitspakete gegliedert.</t>
  </si>
  <si>
    <t>Stundenanzahl</t>
  </si>
  <si>
    <t>Anzahl der Arbeitsstunden pro Person pro Arbeitspaket</t>
  </si>
  <si>
    <t>Reiter Personal</t>
  </si>
  <si>
    <t>Stundensatz</t>
  </si>
  <si>
    <t xml:space="preserve">Stundensatz inklusive aller Lohnnebenkosten </t>
  </si>
  <si>
    <t>Reiter Sachkosten</t>
  </si>
  <si>
    <t>Sachkosten</t>
  </si>
  <si>
    <t xml:space="preserve">Materialkosten, Verbrauchsmaterial etc. </t>
  </si>
  <si>
    <t>Reiter Unteraufträge</t>
  </si>
  <si>
    <t>Unteraufträge</t>
  </si>
  <si>
    <t>Dienstleistungen von Dritten  für das eingereichte Projekt</t>
  </si>
  <si>
    <t>Reiter Einnahmen</t>
  </si>
  <si>
    <t>Angesuchte LEA Förderung</t>
  </si>
  <si>
    <t>Betrag der beantragten Förderung bei LEA, bis zu 100 % der Gesamtkosten</t>
  </si>
  <si>
    <t>Eigenmittel</t>
  </si>
  <si>
    <t>Betrag, der aus Mitteln der einreichenden Organisation bzw. einer kooperierenden Organisation für das beantragte Projetk aufgewendet wird</t>
  </si>
  <si>
    <t>Projekterlöse</t>
  </si>
  <si>
    <t xml:space="preserve">geplante Erlöse, die in direktem Zusammenhang mit dem eingereichten Projekt erzielt werden sollen </t>
  </si>
  <si>
    <t>Budget und Arbeitspakete - Überblick</t>
  </si>
  <si>
    <r>
      <t xml:space="preserve">Achtung: nur in </t>
    </r>
    <r>
      <rPr>
        <b/>
        <sz val="12"/>
        <color rgb="FF44E3B3"/>
        <rFont val="Calibri Light"/>
        <family val="2"/>
        <scheme val="major"/>
      </rPr>
      <t>grün</t>
    </r>
    <r>
      <rPr>
        <b/>
        <sz val="12"/>
        <color theme="1"/>
        <rFont val="Calibri Light"/>
        <family val="2"/>
        <scheme val="major"/>
      </rPr>
      <t xml:space="preserve"> markierten Zellen schreiben</t>
    </r>
  </si>
  <si>
    <t>Allgemeine Informationen</t>
  </si>
  <si>
    <t xml:space="preserve">Organisation: </t>
  </si>
  <si>
    <t>Projekttitel:</t>
  </si>
  <si>
    <t>Projektkategorie:</t>
  </si>
  <si>
    <t>bitte wählen</t>
  </si>
  <si>
    <t>Projekt-ID:</t>
  </si>
  <si>
    <t>Förderzeitraum*:</t>
  </si>
  <si>
    <t>von</t>
  </si>
  <si>
    <t>bis</t>
  </si>
  <si>
    <t>Kostenübersicht</t>
  </si>
  <si>
    <t>Personalkosten:</t>
  </si>
  <si>
    <t>indirekte Kosten:</t>
  </si>
  <si>
    <t>Sachkosten:</t>
  </si>
  <si>
    <t>Unteraufträge:</t>
  </si>
  <si>
    <t>Gesamtkosten</t>
  </si>
  <si>
    <t>Projekt-Einnahmen</t>
  </si>
  <si>
    <t>Beantragte Fördersumme</t>
  </si>
  <si>
    <t>Beantragte Förderquote</t>
  </si>
  <si>
    <t>Personalkosten</t>
  </si>
  <si>
    <t>indirekte Kosten (0-25%)</t>
  </si>
  <si>
    <t>Name*</t>
  </si>
  <si>
    <t>Rolle</t>
  </si>
  <si>
    <t>Stundensatz**</t>
  </si>
  <si>
    <t>Stundenanzahl***</t>
  </si>
  <si>
    <t>Summe Personal</t>
  </si>
  <si>
    <t>Summe</t>
  </si>
  <si>
    <t>* falls mehr als 10 Team-Mitglieder: bitte jene mit ähnlicher Rolle als Untergruppe zusammenfassen</t>
  </si>
  <si>
    <t xml:space="preserve"> Achtung: das ist eine Annäherung, der tatsächliche Stundensatz inkl. Lohnnebenkosten in Ihrer Organisation kann abweichen und ist jenem der Berechnungshilfe vorzuziehen.</t>
  </si>
  <si>
    <t>Butto / Monat (37h)</t>
  </si>
  <si>
    <t xml:space="preserve">*** Stundenanzahl wird direkt im Reiter Arbeitspakete eingetragen. </t>
  </si>
  <si>
    <t>Arbeitspakete</t>
  </si>
  <si>
    <t>Zeitraum</t>
  </si>
  <si>
    <t>Stundenanzahl (Personal erscheint automatisch nach Eingabe in Reiter "Personal")</t>
  </si>
  <si>
    <t xml:space="preserve">Nr. </t>
  </si>
  <si>
    <t>Kurzbeschreibung</t>
  </si>
  <si>
    <t xml:space="preserve">Personalkosten </t>
  </si>
  <si>
    <t>Lieferant</t>
  </si>
  <si>
    <t>Beschreibung</t>
  </si>
  <si>
    <t>Kosten</t>
  </si>
  <si>
    <t>Auftragnehmer</t>
  </si>
  <si>
    <t>Projektbezogene Einnahmen</t>
  </si>
  <si>
    <t>LEA-Beitrag</t>
  </si>
  <si>
    <t>beantragter Betrag</t>
  </si>
  <si>
    <t>Kommentar (optional)</t>
  </si>
  <si>
    <t>Angesuchte LEA-Förderung</t>
  </si>
  <si>
    <t>Eigenmittel (Beitrag einreichende Organisation)</t>
  </si>
  <si>
    <t>Betrag</t>
  </si>
  <si>
    <t xml:space="preserve">Beitrag anderer Organisationen (inkl. öffentlicher Förderstellen) </t>
  </si>
  <si>
    <t>(beantragter) Betrag</t>
  </si>
  <si>
    <t>Projekterlöse (z.B. Kursbeiträge, Rückvergütungen etc.)</t>
  </si>
  <si>
    <t>voraussichtlicher Betrag</t>
  </si>
  <si>
    <t>Gesamtsumme</t>
  </si>
  <si>
    <t xml:space="preserve">Gesamtkosten des Projekts (Kontrollsumme) </t>
  </si>
  <si>
    <t>**Berechnungshilfe Stundensatz: dient als Unterstützung zur Berechnung des Stundensatzes auf Basis des monatlichen Bruttoentgelts</t>
  </si>
  <si>
    <t>Achtung: Gesamtkosten sind hier ohne indirekte Kosten gerechnet, daher stimmen sind die Gesamtkosten in diesem Tabellenblatt geringer als im Tabellenblatt Überblick.</t>
  </si>
  <si>
    <t>* ab frühestens 01.04.2024 bis spätestens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</si>
</sst>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44E3B3"/>
      <name val="Calibri Light"/>
      <family val="2"/>
      <scheme val="major"/>
    </font>
    <font>
      <b/>
      <sz val="12"/>
      <color rgb="FF44E3B3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8D"/>
        <bgColor indexed="64"/>
      </patternFill>
    </fill>
    <fill>
      <patternFill patternType="solid">
        <fgColor rgb="FFC7F7E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ck">
        <color rgb="FFC7F7E8"/>
      </left>
      <right/>
      <top style="thick">
        <color rgb="FFC7F7E8"/>
      </top>
      <bottom style="thick">
        <color rgb="FFC7F7E8"/>
      </bottom>
    </border>
    <border>
      <left/>
      <right/>
      <top style="thick">
        <color rgb="FFC7F7E8"/>
      </top>
      <bottom style="thick">
        <color rgb="FFC7F7E8"/>
      </bottom>
    </border>
    <border>
      <left/>
      <right style="thick">
        <color rgb="FFC7F7E8"/>
      </right>
      <top style="thick">
        <color rgb="FFC7F7E8"/>
      </top>
      <bottom style="thick">
        <color rgb="FFC7F7E8"/>
      </bottom>
    </border>
    <border>
      <left/>
      <right style="thin"/>
      <top style="thin"/>
      <bottom style="thin"/>
    </border>
    <border>
      <left style="medium">
        <color rgb="FF44E3B3"/>
      </left>
      <right/>
      <top style="medium">
        <color rgb="FF44E3B3"/>
      </top>
      <bottom style="medium">
        <color rgb="FF44E3B3"/>
      </bottom>
    </border>
    <border>
      <left/>
      <right/>
      <top style="medium">
        <color rgb="FF44E3B3"/>
      </top>
      <bottom style="medium">
        <color rgb="FF44E3B3"/>
      </bottom>
    </border>
    <border>
      <left/>
      <right style="medium">
        <color rgb="FF44E3B3"/>
      </right>
      <top style="medium">
        <color rgb="FF44E3B3"/>
      </top>
      <bottom style="medium">
        <color rgb="FF44E3B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/>
    <xf numFmtId="0" fontId="2" fillId="0" borderId="0" xfId="0" applyFont="1"/>
    <xf numFmtId="0" fontId="2" fillId="2" borderId="0" xfId="0" applyFont="1" applyFill="1" applyAlignment="1">
      <alignment vertical="center"/>
    </xf>
    <xf numFmtId="14" fontId="2" fillId="2" borderId="0" xfId="0" applyNumberFormat="1" applyFont="1" applyFill="1"/>
    <xf numFmtId="44" fontId="2" fillId="3" borderId="1" xfId="0" applyNumberFormat="1" applyFont="1" applyFill="1" applyBorder="1"/>
    <xf numFmtId="44" fontId="2" fillId="3" borderId="2" xfId="0" applyNumberFormat="1" applyFont="1" applyFill="1" applyBorder="1"/>
    <xf numFmtId="44" fontId="4" fillId="3" borderId="3" xfId="0" applyNumberFormat="1" applyFont="1" applyFill="1" applyBorder="1"/>
    <xf numFmtId="44" fontId="4" fillId="3" borderId="2" xfId="20" applyFont="1" applyFill="1" applyBorder="1"/>
    <xf numFmtId="44" fontId="4" fillId="3" borderId="1" xfId="20" applyFont="1" applyFill="1" applyBorder="1"/>
    <xf numFmtId="9" fontId="4" fillId="3" borderId="3" xfId="21" applyFont="1" applyFill="1" applyBorder="1"/>
    <xf numFmtId="0" fontId="4" fillId="0" borderId="4" xfId="0" applyFont="1" applyBorder="1"/>
    <xf numFmtId="0" fontId="2" fillId="3" borderId="4" xfId="0" applyFont="1" applyFill="1" applyBorder="1"/>
    <xf numFmtId="0" fontId="2" fillId="3" borderId="4" xfId="20" applyNumberFormat="1" applyFont="1" applyFill="1" applyBorder="1" applyProtection="1">
      <protection/>
    </xf>
    <xf numFmtId="44" fontId="2" fillId="3" borderId="4" xfId="20" applyFont="1" applyFill="1" applyBorder="1" applyProtection="1">
      <protection/>
    </xf>
    <xf numFmtId="44" fontId="2" fillId="0" borderId="0" xfId="0" applyNumberFormat="1" applyFont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44" fontId="2" fillId="3" borderId="6" xfId="20" applyFont="1" applyFill="1" applyBorder="1" applyProtection="1">
      <protection/>
    </xf>
    <xf numFmtId="44" fontId="2" fillId="3" borderId="7" xfId="20" applyFont="1" applyFill="1" applyBorder="1" applyProtection="1">
      <protection/>
    </xf>
    <xf numFmtId="44" fontId="2" fillId="3" borderId="8" xfId="20" applyFont="1" applyFill="1" applyBorder="1" applyProtection="1">
      <protection/>
    </xf>
    <xf numFmtId="44" fontId="4" fillId="3" borderId="0" xfId="20" applyFont="1" applyFill="1" applyProtection="1">
      <protection/>
    </xf>
    <xf numFmtId="44" fontId="4" fillId="3" borderId="0" xfId="20" applyFont="1" applyFill="1" applyBorder="1" applyProtection="1">
      <protection/>
    </xf>
    <xf numFmtId="0" fontId="4" fillId="3" borderId="0" xfId="0" applyFont="1" applyFill="1"/>
    <xf numFmtId="44" fontId="4" fillId="3" borderId="0" xfId="20" applyFont="1" applyFill="1"/>
    <xf numFmtId="0" fontId="4" fillId="0" borderId="4" xfId="0" applyFont="1" applyBorder="1" applyAlignment="1">
      <alignment wrapText="1"/>
    </xf>
    <xf numFmtId="44" fontId="2" fillId="3" borderId="0" xfId="20" applyFont="1" applyFill="1"/>
    <xf numFmtId="0" fontId="3" fillId="0" borderId="0" xfId="0" applyFont="1"/>
    <xf numFmtId="14" fontId="2" fillId="4" borderId="9" xfId="0" applyNumberFormat="1" applyFont="1" applyFill="1" applyBorder="1" applyProtection="1">
      <protection locked="0"/>
    </xf>
    <xf numFmtId="14" fontId="2" fillId="4" borderId="10" xfId="0" applyNumberFormat="1" applyFont="1" applyFill="1" applyBorder="1" applyProtection="1">
      <protection locked="0"/>
    </xf>
    <xf numFmtId="0" fontId="4" fillId="0" borderId="11" xfId="0" applyFont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4" borderId="4" xfId="0" applyFont="1" applyFill="1" applyBorder="1" applyAlignment="1" applyProtection="1">
      <alignment wrapText="1"/>
      <protection locked="0"/>
    </xf>
    <xf numFmtId="44" fontId="2" fillId="4" borderId="4" xfId="20" applyFont="1" applyFill="1" applyBorder="1" applyAlignment="1" applyProtection="1">
      <alignment wrapText="1"/>
      <protection locked="0"/>
    </xf>
    <xf numFmtId="44" fontId="2" fillId="4" borderId="4" xfId="20" applyFont="1" applyFill="1" applyBorder="1" applyProtection="1">
      <protection locked="0"/>
    </xf>
    <xf numFmtId="9" fontId="4" fillId="4" borderId="4" xfId="21" applyFont="1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14" fontId="2" fillId="4" borderId="6" xfId="0" applyNumberFormat="1" applyFont="1" applyFill="1" applyBorder="1" applyProtection="1">
      <protection locked="0"/>
    </xf>
    <xf numFmtId="14" fontId="2" fillId="4" borderId="4" xfId="0" applyNumberFormat="1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2" fillId="4" borderId="4" xfId="20" applyNumberFormat="1" applyFont="1" applyFill="1" applyBorder="1" applyProtection="1">
      <protection locked="0"/>
    </xf>
    <xf numFmtId="44" fontId="2" fillId="4" borderId="5" xfId="20" applyFont="1" applyFill="1" applyBorder="1" applyProtection="1">
      <protection locked="0"/>
    </xf>
    <xf numFmtId="44" fontId="2" fillId="3" borderId="1" xfId="2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dxfs count="12">
    <dxf>
      <fill>
        <patternFill>
          <bgColor rgb="FFFF0000"/>
        </patternFill>
      </fill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 patternType="none"/>
      </fill>
      <border>
        <right/>
        <top/>
        <bottom/>
        <vertical/>
        <horizontal/>
      </border>
    </dxf>
    <dxf>
      <fill>
        <patternFill>
          <bgColor rgb="FF44E3B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5</xdr:col>
      <xdr:colOff>666750</xdr:colOff>
      <xdr:row>13</xdr:row>
      <xdr:rowOff>57150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0"/>
          <a:ext cx="4095750" cy="2638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5</xdr:col>
      <xdr:colOff>476250</xdr:colOff>
      <xdr:row>11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3629025" cy="2219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DD75-F95E-4267-9604-1662AE9CBA28}">
  <dimension ref="A5:H50"/>
  <sheetViews>
    <sheetView workbookViewId="0" topLeftCell="A30">
      <selection activeCell="D36" sqref="D36:F36"/>
    </sheetView>
  </sheetViews>
  <sheetFormatPr defaultColWidth="11.421875" defaultRowHeight="15"/>
  <cols>
    <col min="1" max="1" width="3.57421875" style="1" customWidth="1"/>
    <col min="2" max="2" width="11.421875" style="1" customWidth="1"/>
    <col min="3" max="3" width="19.421875" style="1" customWidth="1"/>
    <col min="4" max="4" width="15.8515625" style="1" customWidth="1"/>
    <col min="5" max="5" width="14.7109375" style="1" customWidth="1"/>
    <col min="6" max="6" width="11.421875" style="1" customWidth="1"/>
    <col min="7" max="7" width="0.85546875" style="1" customWidth="1"/>
    <col min="8" max="8" width="9.7109375" style="1" customWidth="1"/>
    <col min="9" max="16384" width="11.421875" style="1" customWidth="1"/>
  </cols>
  <sheetData>
    <row r="1" ht="15" customHeight="1"/>
    <row r="2" ht="15" customHeight="1"/>
    <row r="3" ht="15.75"/>
    <row r="4" ht="15.75"/>
    <row r="5" ht="15.75">
      <c r="C5" s="2"/>
    </row>
    <row r="6" ht="15.75"/>
    <row r="7" ht="15.75">
      <c r="B7" s="3"/>
    </row>
    <row r="8" ht="15.75"/>
    <row r="9" ht="15.75"/>
    <row r="10" ht="15.75"/>
    <row r="11" ht="15.75"/>
    <row r="12" ht="15.75"/>
    <row r="13" ht="15.75"/>
    <row r="14" ht="15.75"/>
    <row r="15" spans="1:8" ht="15">
      <c r="A15" s="60" t="s">
        <v>0</v>
      </c>
      <c r="B15" s="60"/>
      <c r="C15" s="60"/>
      <c r="D15" s="60"/>
      <c r="E15" s="60"/>
      <c r="F15" s="60"/>
      <c r="G15" s="60"/>
      <c r="H15" s="3"/>
    </row>
    <row r="17" ht="15">
      <c r="D17" s="1" t="s">
        <v>1</v>
      </c>
    </row>
    <row r="18" ht="16.2" thickBot="1"/>
    <row r="19" spans="2:8" ht="16.2" thickBot="1">
      <c r="B19" s="61" t="s">
        <v>2</v>
      </c>
      <c r="C19" s="62"/>
      <c r="D19" s="62"/>
      <c r="E19" s="62"/>
      <c r="F19" s="62"/>
      <c r="G19" s="62"/>
      <c r="H19" s="63"/>
    </row>
    <row r="21" ht="15">
      <c r="B21" s="3" t="s">
        <v>3</v>
      </c>
    </row>
    <row r="23" ht="15">
      <c r="B23" s="1" t="s">
        <v>4</v>
      </c>
    </row>
    <row r="25" ht="15">
      <c r="B25" s="1" t="s">
        <v>5</v>
      </c>
    </row>
    <row r="27" ht="15">
      <c r="B27" s="1" t="s">
        <v>6</v>
      </c>
    </row>
    <row r="29" ht="15">
      <c r="B29" s="1" t="s">
        <v>7</v>
      </c>
    </row>
    <row r="31" ht="15">
      <c r="B31" s="1" t="s">
        <v>8</v>
      </c>
    </row>
    <row r="33" ht="15">
      <c r="B33" s="3" t="s">
        <v>9</v>
      </c>
    </row>
    <row r="35" spans="2:6" ht="15">
      <c r="B35" s="4" t="s">
        <v>10</v>
      </c>
      <c r="C35" s="5"/>
      <c r="D35" s="5"/>
      <c r="E35" s="5"/>
      <c r="F35" s="5"/>
    </row>
    <row r="36" spans="2:6" ht="106.2" customHeight="1">
      <c r="B36" s="58" t="s">
        <v>11</v>
      </c>
      <c r="C36" s="59"/>
      <c r="D36" s="57" t="s">
        <v>12</v>
      </c>
      <c r="E36" s="57"/>
      <c r="F36" s="57"/>
    </row>
    <row r="37" spans="2:6" ht="57.6" customHeight="1">
      <c r="B37" s="58" t="s">
        <v>13</v>
      </c>
      <c r="C37" s="59"/>
      <c r="D37" s="57" t="s">
        <v>14</v>
      </c>
      <c r="E37" s="57"/>
      <c r="F37" s="57"/>
    </row>
    <row r="38" spans="2:6" ht="15">
      <c r="B38" s="4" t="s">
        <v>15</v>
      </c>
      <c r="C38" s="5"/>
      <c r="D38" s="6"/>
      <c r="E38" s="6"/>
      <c r="F38" s="6"/>
    </row>
    <row r="39" spans="2:6" ht="59.25" customHeight="1">
      <c r="B39" s="58" t="s">
        <v>16</v>
      </c>
      <c r="C39" s="59"/>
      <c r="D39" s="57" t="s">
        <v>17</v>
      </c>
      <c r="E39" s="57"/>
      <c r="F39" s="57"/>
    </row>
    <row r="40" spans="2:6" ht="38.25" customHeight="1">
      <c r="B40" s="58" t="s">
        <v>18</v>
      </c>
      <c r="C40" s="59"/>
      <c r="D40" s="57" t="s">
        <v>19</v>
      </c>
      <c r="E40" s="57"/>
      <c r="F40" s="57"/>
    </row>
    <row r="41" spans="2:6" ht="15">
      <c r="B41" s="4" t="s">
        <v>20</v>
      </c>
      <c r="C41" s="5"/>
      <c r="D41" s="6"/>
      <c r="E41" s="6"/>
      <c r="F41" s="6"/>
    </row>
    <row r="42" spans="2:6" ht="38.25" customHeight="1">
      <c r="B42" s="56" t="s">
        <v>21</v>
      </c>
      <c r="C42" s="56"/>
      <c r="D42" s="57" t="s">
        <v>22</v>
      </c>
      <c r="E42" s="57"/>
      <c r="F42" s="57"/>
    </row>
    <row r="43" spans="2:6" ht="15">
      <c r="B43" s="4" t="s">
        <v>23</v>
      </c>
      <c r="C43" s="5"/>
      <c r="D43" s="6"/>
      <c r="E43" s="6"/>
      <c r="F43" s="6"/>
    </row>
    <row r="44" spans="2:6" ht="37.5" customHeight="1">
      <c r="B44" s="56" t="s">
        <v>24</v>
      </c>
      <c r="C44" s="56"/>
      <c r="D44" s="57" t="s">
        <v>25</v>
      </c>
      <c r="E44" s="57"/>
      <c r="F44" s="57"/>
    </row>
    <row r="45" spans="2:6" ht="15">
      <c r="B45" s="4" t="s">
        <v>26</v>
      </c>
      <c r="C45" s="5"/>
      <c r="D45" s="6"/>
      <c r="E45" s="6"/>
      <c r="F45" s="6"/>
    </row>
    <row r="46" spans="2:6" ht="40.5" customHeight="1">
      <c r="B46" s="56" t="s">
        <v>27</v>
      </c>
      <c r="C46" s="56"/>
      <c r="D46" s="57" t="s">
        <v>28</v>
      </c>
      <c r="E46" s="57"/>
      <c r="F46" s="57"/>
    </row>
    <row r="47" spans="2:6" ht="15">
      <c r="B47" s="4" t="s">
        <v>29</v>
      </c>
      <c r="C47" s="5"/>
      <c r="D47" s="6"/>
      <c r="E47" s="6"/>
      <c r="F47" s="6"/>
    </row>
    <row r="48" spans="2:6" ht="36" customHeight="1">
      <c r="B48" s="56" t="s">
        <v>30</v>
      </c>
      <c r="C48" s="56"/>
      <c r="D48" s="57" t="s">
        <v>31</v>
      </c>
      <c r="E48" s="57"/>
      <c r="F48" s="57"/>
    </row>
    <row r="49" spans="2:6" ht="74.4" customHeight="1">
      <c r="B49" s="56" t="s">
        <v>32</v>
      </c>
      <c r="C49" s="56"/>
      <c r="D49" s="57" t="s">
        <v>33</v>
      </c>
      <c r="E49" s="57"/>
      <c r="F49" s="57"/>
    </row>
    <row r="50" spans="2:6" ht="57" customHeight="1">
      <c r="B50" s="56" t="s">
        <v>34</v>
      </c>
      <c r="C50" s="56"/>
      <c r="D50" s="57" t="s">
        <v>35</v>
      </c>
      <c r="E50" s="57"/>
      <c r="F50" s="57"/>
    </row>
  </sheetData>
  <sheetProtection algorithmName="SHA-512" hashValue="VvKeCDtoGWiN8tdF8ZcE2FgD8H0tQzlAdydVoKp7x54OGXN8JK8beejNR9cf+m1oboWGZ6BlZPXTskt6bleCmw==" saltValue="F8NU9sn70H/hDgTfsOf2sg==" spinCount="100000" sheet="1" objects="1" scenarios="1"/>
  <mergeCells count="22">
    <mergeCell ref="A15:G15"/>
    <mergeCell ref="B19:H19"/>
    <mergeCell ref="B36:C36"/>
    <mergeCell ref="D36:F36"/>
    <mergeCell ref="B37:C37"/>
    <mergeCell ref="D37:F37"/>
    <mergeCell ref="B39:C39"/>
    <mergeCell ref="D39:F39"/>
    <mergeCell ref="B40:C40"/>
    <mergeCell ref="D40:F40"/>
    <mergeCell ref="B42:C42"/>
    <mergeCell ref="D42:F42"/>
    <mergeCell ref="B49:C49"/>
    <mergeCell ref="D49:F49"/>
    <mergeCell ref="B50:C50"/>
    <mergeCell ref="D50:F50"/>
    <mergeCell ref="B44:C44"/>
    <mergeCell ref="D44:F44"/>
    <mergeCell ref="B46:C46"/>
    <mergeCell ref="D46:F46"/>
    <mergeCell ref="B48:C48"/>
    <mergeCell ref="D48:F4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FA22-DB98-44D7-8D9E-6386455DD553}">
  <dimension ref="A5:H34"/>
  <sheetViews>
    <sheetView zoomScale="115" zoomScaleNormal="115" workbookViewId="0" topLeftCell="A13">
      <selection activeCell="H21" sqref="H21"/>
    </sheetView>
  </sheetViews>
  <sheetFormatPr defaultColWidth="11.421875" defaultRowHeight="15"/>
  <cols>
    <col min="1" max="1" width="3.57421875" style="1" customWidth="1"/>
    <col min="2" max="2" width="11.421875" style="1" customWidth="1"/>
    <col min="3" max="3" width="19.421875" style="1" customWidth="1"/>
    <col min="4" max="4" width="15.8515625" style="1" customWidth="1"/>
    <col min="5" max="5" width="14.7109375" style="1" customWidth="1"/>
    <col min="6" max="6" width="11.421875" style="1" customWidth="1"/>
    <col min="7" max="16384" width="11.421875" style="1" customWidth="1"/>
  </cols>
  <sheetData>
    <row r="1" ht="15" customHeight="1"/>
    <row r="2" ht="15" customHeight="1"/>
    <row r="3" ht="15.75"/>
    <row r="4" ht="15.75"/>
    <row r="5" ht="15.75">
      <c r="C5" s="2"/>
    </row>
    <row r="6" ht="15.75"/>
    <row r="7" ht="15.75">
      <c r="B7" s="3"/>
    </row>
    <row r="8" ht="15.75"/>
    <row r="9" ht="15.75"/>
    <row r="10" ht="15.75"/>
    <row r="11" spans="1:8" ht="15.75">
      <c r="A11" s="60" t="s">
        <v>36</v>
      </c>
      <c r="B11" s="60"/>
      <c r="C11" s="60"/>
      <c r="D11" s="60"/>
      <c r="E11" s="60"/>
      <c r="F11" s="60"/>
      <c r="G11" s="60"/>
      <c r="H11" s="3"/>
    </row>
    <row r="12" ht="15.75"/>
    <row r="13" ht="16.2" thickBot="1"/>
    <row r="14" spans="2:6" ht="16.8" thickBot="1" thickTop="1">
      <c r="B14" s="38" t="s">
        <v>37</v>
      </c>
      <c r="C14" s="39"/>
      <c r="D14" s="39"/>
      <c r="E14" s="40"/>
      <c r="F14" s="41"/>
    </row>
    <row r="15" ht="16.2" thickTop="1"/>
    <row r="17" ht="15">
      <c r="B17" s="3" t="s">
        <v>38</v>
      </c>
    </row>
    <row r="18" spans="2:6" ht="15">
      <c r="B18" s="1" t="s">
        <v>39</v>
      </c>
      <c r="D18" s="64"/>
      <c r="E18" s="64"/>
      <c r="F18" s="64"/>
    </row>
    <row r="19" spans="2:6" ht="52.5" customHeight="1">
      <c r="B19" s="9" t="s">
        <v>40</v>
      </c>
      <c r="D19" s="65"/>
      <c r="E19" s="65"/>
      <c r="F19" s="65"/>
    </row>
    <row r="20" spans="2:6" ht="15">
      <c r="B20" s="1" t="s">
        <v>41</v>
      </c>
      <c r="D20" s="66" t="s">
        <v>42</v>
      </c>
      <c r="E20" s="66"/>
      <c r="F20" s="66"/>
    </row>
    <row r="21" spans="2:6" ht="15">
      <c r="B21" s="1" t="s">
        <v>43</v>
      </c>
      <c r="D21" s="66"/>
      <c r="E21" s="66"/>
      <c r="F21" s="66"/>
    </row>
    <row r="22" spans="2:5" ht="15">
      <c r="B22" s="1" t="s">
        <v>44</v>
      </c>
      <c r="D22" s="1" t="s">
        <v>45</v>
      </c>
      <c r="E22" s="1" t="s">
        <v>46</v>
      </c>
    </row>
    <row r="23" spans="3:5" ht="15">
      <c r="C23" s="10"/>
      <c r="D23" s="36"/>
      <c r="E23" s="37"/>
    </row>
    <row r="24" ht="15">
      <c r="B24" s="1" t="s">
        <v>93</v>
      </c>
    </row>
    <row r="26" ht="15">
      <c r="B26" s="3" t="s">
        <v>47</v>
      </c>
    </row>
    <row r="27" spans="2:4" ht="15">
      <c r="B27" s="1" t="s">
        <v>48</v>
      </c>
      <c r="D27" s="11">
        <f>Arbeitspakete!I16</f>
        <v>0</v>
      </c>
    </row>
    <row r="28" spans="2:4" ht="15">
      <c r="B28" s="1" t="s">
        <v>49</v>
      </c>
      <c r="D28" s="12">
        <f>Überblick!D27*Personal!F4</f>
        <v>0</v>
      </c>
    </row>
    <row r="29" spans="2:4" ht="15">
      <c r="B29" s="1" t="s">
        <v>50</v>
      </c>
      <c r="D29" s="12">
        <f>Arbeitspakete!G16</f>
        <v>0</v>
      </c>
    </row>
    <row r="30" spans="2:4" ht="15">
      <c r="B30" s="1" t="s">
        <v>51</v>
      </c>
      <c r="D30" s="12">
        <f>Arbeitspakete!H16</f>
        <v>0</v>
      </c>
    </row>
    <row r="31" spans="2:4" ht="15">
      <c r="B31" s="3" t="s">
        <v>52</v>
      </c>
      <c r="D31" s="13">
        <f>SUM(D27:D30)</f>
        <v>0</v>
      </c>
    </row>
    <row r="32" spans="2:4" ht="15">
      <c r="B32" s="3" t="s">
        <v>53</v>
      </c>
      <c r="D32" s="14">
        <f>Einnahmen!B42</f>
        <v>0</v>
      </c>
    </row>
    <row r="33" spans="2:4" ht="15">
      <c r="B33" s="3" t="s">
        <v>54</v>
      </c>
      <c r="D33" s="15">
        <f>Einnahmen!B7</f>
        <v>0</v>
      </c>
    </row>
    <row r="34" spans="2:4" ht="15">
      <c r="B34" s="3" t="s">
        <v>55</v>
      </c>
      <c r="D34" s="16" t="str">
        <f>IF(D31=0,"",D33/D31)</f>
        <v/>
      </c>
    </row>
  </sheetData>
  <sheetProtection algorithmName="SHA-512" hashValue="b/fzojEphLfyq72uunT8BFZ/E+auWMSPh8/ut6jDdgjIU0dH5IqYaa8+Fc3rz/2hpF6CBW3u29pG/mQ0IHIufw==" saltValue="8rEtmaZbj6wfUkl+etAc3w==" spinCount="100000" sheet="1" formatRows="0"/>
  <mergeCells count="5">
    <mergeCell ref="A11:G11"/>
    <mergeCell ref="D18:F18"/>
    <mergeCell ref="D19:F19"/>
    <mergeCell ref="D20:F20"/>
    <mergeCell ref="D21:F21"/>
  </mergeCells>
  <conditionalFormatting sqref="D20:F20">
    <cfRule type="cellIs" priority="1" dxfId="11" operator="equal" stopIfTrue="1">
      <formula>"bitte wählen"</formula>
    </cfRule>
  </conditionalFormatting>
  <dataValidations count="1">
    <dataValidation type="list" allowBlank="1" showErrorMessage="1" prompt="_x000a_" sqref="D20:F20">
      <formula1>"bitte wählen,Initialphase,Wachstumsphase"</formula1>
    </dataValidation>
  </dataValidations>
  <printOptions/>
  <pageMargins left="0.7" right="0.6145833333333334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C1F5-5134-43C8-9BE5-16B30C3ABAEF}">
  <dimension ref="A2:G24"/>
  <sheetViews>
    <sheetView workbookViewId="0" topLeftCell="A1">
      <selection activeCell="D8" sqref="D8"/>
    </sheetView>
  </sheetViews>
  <sheetFormatPr defaultColWidth="11.421875" defaultRowHeight="15"/>
  <cols>
    <col min="1" max="1" width="22.00390625" style="8" customWidth="1"/>
    <col min="2" max="2" width="23.57421875" style="8" customWidth="1"/>
    <col min="3" max="3" width="17.28125" style="8" customWidth="1"/>
    <col min="4" max="4" width="20.00390625" style="8" customWidth="1"/>
    <col min="5" max="5" width="21.00390625" style="8" customWidth="1"/>
    <col min="6" max="6" width="26.140625" style="8" customWidth="1"/>
    <col min="7" max="7" width="15.7109375" style="8" bestFit="1" customWidth="1"/>
    <col min="8" max="16384" width="11.421875" style="8" customWidth="1"/>
  </cols>
  <sheetData>
    <row r="2" ht="15">
      <c r="A2" s="7" t="s">
        <v>56</v>
      </c>
    </row>
    <row r="3" ht="15">
      <c r="F3" s="17" t="s">
        <v>57</v>
      </c>
    </row>
    <row r="4" spans="1:7" ht="15">
      <c r="A4" s="17" t="s">
        <v>58</v>
      </c>
      <c r="B4" s="17" t="s">
        <v>59</v>
      </c>
      <c r="C4" s="17" t="s">
        <v>60</v>
      </c>
      <c r="D4" s="17" t="s">
        <v>61</v>
      </c>
      <c r="E4" s="17" t="s">
        <v>62</v>
      </c>
      <c r="F4" s="45"/>
      <c r="G4" s="17" t="s">
        <v>63</v>
      </c>
    </row>
    <row r="5" spans="1:7" ht="15">
      <c r="A5" s="42"/>
      <c r="B5" s="42"/>
      <c r="C5" s="43"/>
      <c r="D5" s="18" t="str">
        <f>Arbeitspakete!J16</f>
        <v/>
      </c>
      <c r="E5" s="19" t="str">
        <f>IF(D5="","",C5*D5)</f>
        <v/>
      </c>
      <c r="F5" s="20" t="str">
        <f>IF(D5="","",E5*$F$4)</f>
        <v/>
      </c>
      <c r="G5" s="20">
        <f>SUM(E5:F5)</f>
        <v>0</v>
      </c>
    </row>
    <row r="6" spans="1:7" ht="15">
      <c r="A6" s="42"/>
      <c r="B6" s="42"/>
      <c r="C6" s="43"/>
      <c r="D6" s="18" t="str">
        <f>Arbeitspakete!K16</f>
        <v/>
      </c>
      <c r="E6" s="19" t="str">
        <f aca="true" t="shared" si="0" ref="E6:E14">IF(D6="","",C6*D6)</f>
        <v/>
      </c>
      <c r="F6" s="20" t="str">
        <f aca="true" t="shared" si="1" ref="F6:F12">IF(D6="","",E6*$F$4)</f>
        <v/>
      </c>
      <c r="G6" s="20">
        <f aca="true" t="shared" si="2" ref="G6:G14">SUM(E6:F6)</f>
        <v>0</v>
      </c>
    </row>
    <row r="7" spans="1:7" ht="15">
      <c r="A7" s="42"/>
      <c r="B7" s="42"/>
      <c r="C7" s="43"/>
      <c r="D7" s="18" t="str">
        <f>Arbeitspakete!L16</f>
        <v/>
      </c>
      <c r="E7" s="19" t="str">
        <f t="shared" si="0"/>
        <v/>
      </c>
      <c r="F7" s="20" t="str">
        <f t="shared" si="1"/>
        <v/>
      </c>
      <c r="G7" s="20">
        <f t="shared" si="2"/>
        <v>0</v>
      </c>
    </row>
    <row r="8" spans="1:7" ht="15">
      <c r="A8" s="42"/>
      <c r="B8" s="42"/>
      <c r="C8" s="43"/>
      <c r="D8" s="18" t="str">
        <f>Arbeitspakete!M16</f>
        <v/>
      </c>
      <c r="E8" s="19" t="str">
        <f t="shared" si="0"/>
        <v/>
      </c>
      <c r="F8" s="20" t="str">
        <f t="shared" si="1"/>
        <v/>
      </c>
      <c r="G8" s="20">
        <f t="shared" si="2"/>
        <v>0</v>
      </c>
    </row>
    <row r="9" spans="1:7" ht="15">
      <c r="A9" s="42"/>
      <c r="B9" s="42"/>
      <c r="C9" s="43"/>
      <c r="D9" s="18" t="str">
        <f>Arbeitspakete!N16</f>
        <v/>
      </c>
      <c r="E9" s="19" t="str">
        <f t="shared" si="0"/>
        <v/>
      </c>
      <c r="F9" s="20" t="str">
        <f t="shared" si="1"/>
        <v/>
      </c>
      <c r="G9" s="20">
        <f t="shared" si="2"/>
        <v>0</v>
      </c>
    </row>
    <row r="10" spans="1:7" ht="15">
      <c r="A10" s="42"/>
      <c r="B10" s="42"/>
      <c r="C10" s="43"/>
      <c r="D10" s="18" t="str">
        <f>Arbeitspakete!O16</f>
        <v/>
      </c>
      <c r="E10" s="19" t="str">
        <f t="shared" si="0"/>
        <v/>
      </c>
      <c r="F10" s="20" t="str">
        <f t="shared" si="1"/>
        <v/>
      </c>
      <c r="G10" s="20">
        <f t="shared" si="2"/>
        <v>0</v>
      </c>
    </row>
    <row r="11" spans="1:7" ht="15">
      <c r="A11" s="42"/>
      <c r="B11" s="42"/>
      <c r="C11" s="43"/>
      <c r="D11" s="18" t="str">
        <f>Arbeitspakete!P16</f>
        <v/>
      </c>
      <c r="E11" s="19" t="str">
        <f t="shared" si="0"/>
        <v/>
      </c>
      <c r="F11" s="20" t="str">
        <f t="shared" si="1"/>
        <v/>
      </c>
      <c r="G11" s="20">
        <f t="shared" si="2"/>
        <v>0</v>
      </c>
    </row>
    <row r="12" spans="1:7" ht="15">
      <c r="A12" s="42"/>
      <c r="B12" s="42"/>
      <c r="C12" s="43"/>
      <c r="D12" s="18" t="str">
        <f>Arbeitspakete!Q16</f>
        <v/>
      </c>
      <c r="E12" s="19" t="str">
        <f t="shared" si="0"/>
        <v/>
      </c>
      <c r="F12" s="20" t="str">
        <f t="shared" si="1"/>
        <v/>
      </c>
      <c r="G12" s="20">
        <f t="shared" si="2"/>
        <v>0</v>
      </c>
    </row>
    <row r="13" spans="1:7" ht="15">
      <c r="A13" s="42"/>
      <c r="B13" s="42"/>
      <c r="C13" s="43"/>
      <c r="D13" s="18" t="str">
        <f>Arbeitspakete!R16</f>
        <v/>
      </c>
      <c r="E13" s="19" t="str">
        <f t="shared" si="0"/>
        <v/>
      </c>
      <c r="F13" s="20" t="str">
        <f>IF(D13="","",E13*$F$4)</f>
        <v/>
      </c>
      <c r="G13" s="20">
        <f t="shared" si="2"/>
        <v>0</v>
      </c>
    </row>
    <row r="14" spans="1:7" ht="15">
      <c r="A14" s="42"/>
      <c r="B14" s="42"/>
      <c r="C14" s="43"/>
      <c r="D14" s="18" t="str">
        <f>Arbeitspakete!S16</f>
        <v/>
      </c>
      <c r="E14" s="19" t="str">
        <f t="shared" si="0"/>
        <v/>
      </c>
      <c r="F14" s="20" t="str">
        <f>IF(D14="","",E14*$F$4)</f>
        <v/>
      </c>
      <c r="G14" s="20">
        <f t="shared" si="2"/>
        <v>0</v>
      </c>
    </row>
    <row r="16" ht="15">
      <c r="A16" s="8" t="s">
        <v>64</v>
      </c>
    </row>
    <row r="18" ht="15">
      <c r="A18" s="8" t="s">
        <v>91</v>
      </c>
    </row>
    <row r="19" ht="15">
      <c r="A19" s="35" t="s">
        <v>65</v>
      </c>
    </row>
    <row r="21" spans="1:2" ht="16.8" customHeight="1">
      <c r="A21" s="8" t="s">
        <v>66</v>
      </c>
      <c r="B21" s="8" t="s">
        <v>21</v>
      </c>
    </row>
    <row r="22" spans="1:2" ht="15">
      <c r="A22" s="44"/>
      <c r="B22" s="20" t="str">
        <f>IF(A22="","",((A22*14)+(A22*14)*8.81%+MIN((A22*14),5220*14)*21.38%+104)/1650)</f>
        <v/>
      </c>
    </row>
    <row r="23" spans="2:4" ht="15">
      <c r="B23" s="21"/>
      <c r="D23" s="21"/>
    </row>
    <row r="24" ht="15">
      <c r="A24" s="8" t="s">
        <v>67</v>
      </c>
    </row>
  </sheetData>
  <sheetProtection algorithmName="SHA-512" hashValue="KvppM+UOu9OQiUL4V3lTlm2yhAXYfPcD2yUaAVQYIL6pwWLh8jzQbtNg7rXgrx8bQcKQMjoEI2MTeCRwWfpX7Q==" saltValue="vC8lmQ9m/TMnPUAuK08SvQ==" spinCount="100000" sheet="1" formatRows="0"/>
  <dataValidations count="1">
    <dataValidation type="decimal" allowBlank="1" showInputMessage="1" showErrorMessage="1" sqref="F4">
      <formula1>0</formula1>
      <formula2>0.25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E647-63E8-4055-8A98-12924D927B1E}">
  <dimension ref="A2:S18"/>
  <sheetViews>
    <sheetView workbookViewId="0" topLeftCell="A1">
      <selection activeCell="D1" sqref="D1"/>
    </sheetView>
  </sheetViews>
  <sheetFormatPr defaultColWidth="11.421875" defaultRowHeight="15"/>
  <cols>
    <col min="1" max="1" width="4.57421875" style="8" customWidth="1"/>
    <col min="2" max="2" width="15.8515625" style="8" customWidth="1"/>
    <col min="3" max="3" width="40.00390625" style="8" customWidth="1"/>
    <col min="4" max="4" width="12.57421875" style="8" customWidth="1"/>
    <col min="5" max="5" width="12.8515625" style="8" customWidth="1"/>
    <col min="6" max="6" width="19.28125" style="8" customWidth="1"/>
    <col min="7" max="7" width="15.7109375" style="8" customWidth="1"/>
    <col min="8" max="8" width="18.00390625" style="8" customWidth="1"/>
    <col min="9" max="9" width="18.7109375" style="8" customWidth="1"/>
    <col min="10" max="19" width="11.7109375" style="8" customWidth="1"/>
    <col min="20" max="16384" width="11.421875" style="8" customWidth="1"/>
  </cols>
  <sheetData>
    <row r="2" ht="15">
      <c r="A2" s="7" t="s">
        <v>68</v>
      </c>
    </row>
    <row r="3" ht="15">
      <c r="A3" s="8" t="s">
        <v>1</v>
      </c>
    </row>
    <row r="4" spans="4:19" ht="15">
      <c r="D4" s="67" t="s">
        <v>69</v>
      </c>
      <c r="E4" s="68"/>
      <c r="J4" s="69" t="s">
        <v>70</v>
      </c>
      <c r="K4" s="69"/>
      <c r="L4" s="69"/>
      <c r="M4" s="69"/>
      <c r="N4" s="69"/>
      <c r="O4" s="69"/>
      <c r="P4" s="69"/>
      <c r="Q4" s="69"/>
      <c r="R4" s="69"/>
      <c r="S4" s="70"/>
    </row>
    <row r="5" spans="1:19" s="7" customFormat="1" ht="15">
      <c r="A5" s="17" t="s">
        <v>71</v>
      </c>
      <c r="B5" s="17" t="s">
        <v>16</v>
      </c>
      <c r="C5" s="17" t="s">
        <v>72</v>
      </c>
      <c r="D5" s="17" t="s">
        <v>45</v>
      </c>
      <c r="E5" s="17" t="s">
        <v>46</v>
      </c>
      <c r="F5" s="17" t="s">
        <v>52</v>
      </c>
      <c r="G5" s="17" t="s">
        <v>24</v>
      </c>
      <c r="H5" s="17" t="s">
        <v>27</v>
      </c>
      <c r="I5" s="17" t="s">
        <v>73</v>
      </c>
      <c r="J5" s="22" t="str">
        <f>IF(Personal!A5="","",Personal!A5)</f>
        <v/>
      </c>
      <c r="K5" s="23" t="str">
        <f>IF(Personal!A6="","",Personal!A6)</f>
        <v/>
      </c>
      <c r="L5" s="23" t="str">
        <f>IF(Personal!A7="","",Personal!A7)</f>
        <v/>
      </c>
      <c r="M5" s="23" t="str">
        <f>IF(Personal!A8="","",Personal!A8)</f>
        <v/>
      </c>
      <c r="N5" s="23" t="str">
        <f>IF(Personal!A9="","",Personal!A9)</f>
        <v/>
      </c>
      <c r="O5" s="23" t="str">
        <f>IF(Personal!A10="","",Personal!A10)</f>
        <v/>
      </c>
      <c r="P5" s="23" t="str">
        <f>IF(Personal!A11="","",Personal!A11)</f>
        <v/>
      </c>
      <c r="Q5" s="23" t="str">
        <f>IF(Personal!A12="","",Personal!A12)</f>
        <v/>
      </c>
      <c r="R5" s="23" t="str">
        <f>IF(Personal!A13="","",Personal!A13)</f>
        <v/>
      </c>
      <c r="S5" s="24" t="str">
        <f>IF(Personal!A14="","",Personal!A14)</f>
        <v/>
      </c>
    </row>
    <row r="6" spans="1:19" ht="15">
      <c r="A6" s="25">
        <v>1</v>
      </c>
      <c r="B6" s="46"/>
      <c r="C6" s="46"/>
      <c r="D6" s="47"/>
      <c r="E6" s="47"/>
      <c r="F6" s="26">
        <f aca="true" t="shared" si="0" ref="F6:F15">SUM(G6:I6)</f>
        <v>0</v>
      </c>
      <c r="G6" s="26">
        <f>SUMIF(Sachkosten!$D$5:$D$24,Arbeitspakete!B6,Sachkosten!$E$5:$E$24)</f>
        <v>0</v>
      </c>
      <c r="H6" s="26">
        <f>SUMIF(Unteraufträge!$D$5:$D$24,Arbeitspakete!B6,Unteraufträge!$E$5:$E$24)</f>
        <v>0</v>
      </c>
      <c r="I6" s="27">
        <f>J6*Personal!$C$5+Arbeitspakete!K6*Personal!$C$6+Arbeitspakete!L6*Personal!$C$7+Arbeitspakete!M6*Personal!$C$8+Arbeitspakete!N6*Personal!$C$9+Arbeitspakete!O6*Personal!$C$10+Arbeitspakete!P6*Personal!$C$11+Arbeitspakete!Q6*Personal!$C$12+Arbeitspakete!R6*Personal!$C$13+Arbeitspakete!S6*Personal!$C$14</f>
        <v>0</v>
      </c>
      <c r="J6" s="49"/>
      <c r="K6" s="49"/>
      <c r="L6" s="49"/>
      <c r="M6" s="49"/>
      <c r="N6" s="49"/>
      <c r="O6" s="49"/>
      <c r="P6" s="49"/>
      <c r="Q6" s="49"/>
      <c r="R6" s="49"/>
      <c r="S6" s="50"/>
    </row>
    <row r="7" spans="1:19" ht="15">
      <c r="A7" s="25">
        <v>2</v>
      </c>
      <c r="B7" s="42"/>
      <c r="C7" s="42"/>
      <c r="D7" s="48"/>
      <c r="E7" s="48"/>
      <c r="F7" s="26">
        <f t="shared" si="0"/>
        <v>0</v>
      </c>
      <c r="G7" s="26">
        <f>SUMIF(Sachkosten!$D$5:$D$24,Arbeitspakete!B7,Sachkosten!$E$5:$E$24)</f>
        <v>0</v>
      </c>
      <c r="H7" s="26">
        <f>SUMIF(Unteraufträge!$D$5:$D$24,Arbeitspakete!B7,Unteraufträge!$E$5:$E$24)</f>
        <v>0</v>
      </c>
      <c r="I7" s="27">
        <f>J7*Personal!$C$5+Arbeitspakete!K7*Personal!$C$6+Arbeitspakete!L7*Personal!$C$7+Arbeitspakete!M7*Personal!$C$8+Arbeitspakete!N7*Personal!$C$9+Arbeitspakete!O7*Personal!$C$10+Arbeitspakete!P7*Personal!$C$11+Arbeitspakete!Q7*Personal!$C$12+Arbeitspakete!R7*Personal!$C$13+Arbeitspakete!S7*Personal!$C$14</f>
        <v>0</v>
      </c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5">
      <c r="A8" s="25">
        <v>3</v>
      </c>
      <c r="B8" s="42"/>
      <c r="C8" s="42"/>
      <c r="D8" s="48"/>
      <c r="E8" s="48"/>
      <c r="F8" s="26">
        <f t="shared" si="0"/>
        <v>0</v>
      </c>
      <c r="G8" s="26">
        <f>SUMIF(Sachkosten!$D$5:$D$24,Arbeitspakete!B8,Sachkosten!$E$5:$E$24)</f>
        <v>0</v>
      </c>
      <c r="H8" s="26">
        <f>SUMIF(Unteraufträge!$D$5:$D$24,Arbeitspakete!B8,Unteraufträge!$E$5:$E$24)</f>
        <v>0</v>
      </c>
      <c r="I8" s="27">
        <f>J8*Personal!$C$5+Arbeitspakete!K8*Personal!$C$6+Arbeitspakete!L8*Personal!$C$7+Arbeitspakete!M8*Personal!$C$8+Arbeitspakete!N8*Personal!$C$9+Arbeitspakete!O8*Personal!$C$10+Arbeitspakete!P8*Personal!$C$11+Arbeitspakete!Q8*Personal!$C$12+Arbeitspakete!R8*Personal!$C$13+Arbeitspakete!S8*Personal!$C$14</f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8" customHeight="1">
      <c r="A9" s="25">
        <v>4</v>
      </c>
      <c r="B9" s="42"/>
      <c r="C9" s="42"/>
      <c r="D9" s="48"/>
      <c r="E9" s="48"/>
      <c r="F9" s="26">
        <f t="shared" si="0"/>
        <v>0</v>
      </c>
      <c r="G9" s="26">
        <f>SUMIF(Sachkosten!$D$5:$D$24,Arbeitspakete!B9,Sachkosten!$E$5:$E$24)</f>
        <v>0</v>
      </c>
      <c r="H9" s="26">
        <f>SUMIF(Unteraufträge!$D$5:$D$24,Arbeitspakete!B9,Unteraufträge!$E$5:$E$24)</f>
        <v>0</v>
      </c>
      <c r="I9" s="27">
        <f>J9*Personal!$C$5+Arbeitspakete!K9*Personal!$C$6+Arbeitspakete!L9*Personal!$C$7+Arbeitspakete!M9*Personal!$C$8+Arbeitspakete!N9*Personal!$C$9+Arbeitspakete!O9*Personal!$C$10+Arbeitspakete!P9*Personal!$C$11+Arbeitspakete!Q9*Personal!$C$12+Arbeitspakete!R9*Personal!$C$13+Arbeitspakete!S9*Personal!$C$14</f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5">
      <c r="A10" s="25">
        <v>5</v>
      </c>
      <c r="B10" s="42"/>
      <c r="C10" s="42"/>
      <c r="D10" s="48"/>
      <c r="E10" s="48"/>
      <c r="F10" s="26">
        <f t="shared" si="0"/>
        <v>0</v>
      </c>
      <c r="G10" s="26">
        <f>SUMIF(Sachkosten!$D$5:$D$24,Arbeitspakete!B10,Sachkosten!$E$5:$E$24)</f>
        <v>0</v>
      </c>
      <c r="H10" s="26">
        <f>SUMIF(Unteraufträge!$D$5:$D$24,Arbeitspakete!B10,Unteraufträge!$E$5:$E$24)</f>
        <v>0</v>
      </c>
      <c r="I10" s="27">
        <f>J10*Personal!$C$5+Arbeitspakete!K10*Personal!$C$6+Arbeitspakete!L10*Personal!$C$7+Arbeitspakete!M10*Personal!$C$8+Arbeitspakete!N10*Personal!$C$9+Arbeitspakete!O10*Personal!$C$10+Arbeitspakete!P10*Personal!$C$11+Arbeitspakete!Q10*Personal!$C$12+Arbeitspakete!R10*Personal!$C$13+Arbeitspakete!S10*Personal!$C$14</f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5">
      <c r="A11" s="25">
        <v>6</v>
      </c>
      <c r="B11" s="42"/>
      <c r="C11" s="42"/>
      <c r="D11" s="48"/>
      <c r="E11" s="48"/>
      <c r="F11" s="26">
        <f t="shared" si="0"/>
        <v>0</v>
      </c>
      <c r="G11" s="26">
        <f>SUMIF(Sachkosten!$D$5:$D$24,Arbeitspakete!B11,Sachkosten!$E$5:$E$24)</f>
        <v>0</v>
      </c>
      <c r="H11" s="26">
        <f>SUMIF(Unteraufträge!$D$5:$D$24,Arbeitspakete!B11,Unteraufträge!$E$5:$E$24)</f>
        <v>0</v>
      </c>
      <c r="I11" s="27">
        <f>J11*Personal!$C$5+Arbeitspakete!K11*Personal!$C$6+Arbeitspakete!L11*Personal!$C$7+Arbeitspakete!M11*Personal!$C$8+Arbeitspakete!N11*Personal!$C$9+Arbeitspakete!O11*Personal!$C$10+Arbeitspakete!P11*Personal!$C$11+Arbeitspakete!Q11*Personal!$C$12+Arbeitspakete!R11*Personal!$C$13+Arbeitspakete!S11*Personal!$C$14</f>
        <v>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5">
      <c r="A12" s="25">
        <v>7</v>
      </c>
      <c r="B12" s="42"/>
      <c r="C12" s="42"/>
      <c r="D12" s="48"/>
      <c r="E12" s="48"/>
      <c r="F12" s="26">
        <f t="shared" si="0"/>
        <v>0</v>
      </c>
      <c r="G12" s="26">
        <f>SUMIF(Sachkosten!$D$5:$D$24,Arbeitspakete!B12,Sachkosten!$E$5:$E$24)</f>
        <v>0</v>
      </c>
      <c r="H12" s="26">
        <f>SUMIF(Unteraufträge!$D$5:$D$24,Arbeitspakete!B12,Unteraufträge!$E$5:$E$24)</f>
        <v>0</v>
      </c>
      <c r="I12" s="27">
        <f>J12*Personal!$C$5+Arbeitspakete!K12*Personal!$C$6+Arbeitspakete!L12*Personal!$C$7+Arbeitspakete!M12*Personal!$C$8+Arbeitspakete!N12*Personal!$C$9+Arbeitspakete!O12*Personal!$C$10+Arbeitspakete!P12*Personal!$C$11+Arbeitspakete!Q12*Personal!$C$12+Arbeitspakete!R12*Personal!$C$13+Arbeitspakete!S12*Personal!$C$14</f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5">
      <c r="A13" s="25">
        <v>8</v>
      </c>
      <c r="B13" s="42"/>
      <c r="C13" s="42"/>
      <c r="D13" s="48"/>
      <c r="E13" s="48"/>
      <c r="F13" s="26">
        <f>SUM(G13:I13)</f>
        <v>0</v>
      </c>
      <c r="G13" s="26">
        <f>SUMIF(Sachkosten!$D$5:$D$24,Arbeitspakete!B13,Sachkosten!$E$5:$E$24)</f>
        <v>0</v>
      </c>
      <c r="H13" s="26">
        <f>SUMIF(Unteraufträge!$D$5:$D$24,Arbeitspakete!B13,Unteraufträge!$E$5:$E$24)</f>
        <v>0</v>
      </c>
      <c r="I13" s="27">
        <f>J13*Personal!$C$5+Arbeitspakete!K13*Personal!$C$6+Arbeitspakete!L13*Personal!$C$7+Arbeitspakete!M13*Personal!$C$8+Arbeitspakete!N13*Personal!$C$9+Arbeitspakete!O13*Personal!$C$10+Arbeitspakete!P13*Personal!$C$11+Arbeitspakete!Q13*Personal!$C$12+Arbeitspakete!R13*Personal!$C$13+Arbeitspakete!S13*Personal!$C$14</f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5">
      <c r="A14" s="25">
        <v>9</v>
      </c>
      <c r="B14" s="42"/>
      <c r="C14" s="42"/>
      <c r="D14" s="48"/>
      <c r="E14" s="48"/>
      <c r="F14" s="26">
        <f t="shared" si="0"/>
        <v>0</v>
      </c>
      <c r="G14" s="26">
        <f>SUMIF(Sachkosten!$D$5:$D$24,Arbeitspakete!B14,Sachkosten!$E$5:$E$24)</f>
        <v>0</v>
      </c>
      <c r="H14" s="26">
        <f>SUMIF(Unteraufträge!$D$5:$D$24,Arbeitspakete!B14,Unteraufträge!$E$5:$E$24)</f>
        <v>0</v>
      </c>
      <c r="I14" s="20">
        <f>J14*Personal!$C$5+Arbeitspakete!K14*Personal!$C$6+Arbeitspakete!L14*Personal!$C$7+Arbeitspakete!M14*Personal!$C$8+Arbeitspakete!N14*Personal!$C$9+Arbeitspakete!O14*Personal!$C$10+Arbeitspakete!P14*Personal!$C$11+Arbeitspakete!Q14*Personal!$C$12+Arbeitspakete!R14*Personal!$C$13+Arbeitspakete!S14*Personal!$C$14</f>
        <v>0</v>
      </c>
      <c r="J14" s="51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6.2" thickBot="1">
      <c r="A15" s="25">
        <v>10</v>
      </c>
      <c r="B15" s="42"/>
      <c r="C15" s="42"/>
      <c r="D15" s="48"/>
      <c r="E15" s="48"/>
      <c r="F15" s="28">
        <f t="shared" si="0"/>
        <v>0</v>
      </c>
      <c r="G15" s="28">
        <f>SUMIF(Sachkosten!$D$5:$D$24,Arbeitspakete!B15,Sachkosten!$E$5:$E$24)</f>
        <v>0</v>
      </c>
      <c r="H15" s="28">
        <f>SUMIF(Unteraufträge!$D$5:$D$24,Arbeitspakete!B15,Unteraufträge!$E$5:$E$24)</f>
        <v>0</v>
      </c>
      <c r="I15" s="28">
        <f>J15*Personal!$C$5+Arbeitspakete!K15*Personal!$C$6+Arbeitspakete!L15*Personal!$C$7+Arbeitspakete!M15*Personal!$C$8+Arbeitspakete!N15*Personal!$C$9+Arbeitspakete!O15*Personal!$C$10+Arbeitspakete!P15*Personal!$C$11+Arbeitspakete!Q15*Personal!$C$12+Arbeitspakete!R15*Personal!$C$13+Arbeitspakete!S15*Personal!$C$14</f>
        <v>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5">
      <c r="A16" s="7" t="s">
        <v>63</v>
      </c>
      <c r="B16" s="7"/>
      <c r="C16" s="7"/>
      <c r="D16" s="7"/>
      <c r="E16" s="7"/>
      <c r="F16" s="29">
        <f>SUM(F6:F15)</f>
        <v>0</v>
      </c>
      <c r="G16" s="29">
        <f>SUM(G6:G15)</f>
        <v>0</v>
      </c>
      <c r="H16" s="29">
        <f>SUM(H6:H15)</f>
        <v>0</v>
      </c>
      <c r="I16" s="30">
        <f>SUM(I6:I15)</f>
        <v>0</v>
      </c>
      <c r="J16" s="31" t="str">
        <f aca="true" t="shared" si="1" ref="J16:S16">IF(SUM(J6:J15)=0,"",SUM(J6:J15))</f>
        <v/>
      </c>
      <c r="K16" s="31" t="str">
        <f t="shared" si="1"/>
        <v/>
      </c>
      <c r="L16" s="31" t="str">
        <f t="shared" si="1"/>
        <v/>
      </c>
      <c r="M16" s="31" t="str">
        <f t="shared" si="1"/>
        <v/>
      </c>
      <c r="N16" s="31" t="str">
        <f t="shared" si="1"/>
        <v/>
      </c>
      <c r="O16" s="31" t="str">
        <f t="shared" si="1"/>
        <v/>
      </c>
      <c r="P16" s="31" t="str">
        <f t="shared" si="1"/>
        <v/>
      </c>
      <c r="Q16" s="31" t="str">
        <f t="shared" si="1"/>
        <v/>
      </c>
      <c r="R16" s="31" t="str">
        <f t="shared" si="1"/>
        <v/>
      </c>
      <c r="S16" s="31" t="str">
        <f t="shared" si="1"/>
        <v/>
      </c>
    </row>
    <row r="18" ht="15">
      <c r="B18" s="8" t="s">
        <v>92</v>
      </c>
    </row>
  </sheetData>
  <sheetProtection algorithmName="SHA-512" hashValue="sQX6DOz02HtSHw0mwD5AB0/26cGMRXeVJ6bjllh08Tx6v3OckQwjTKop2uO+Mj7faCjnepMG29kIvHTXrasK9g==" saltValue="FcPp/hVBUj6wPeL9bqvAcg==" spinCount="100000" sheet="1" formatColumns="0" formatRows="0"/>
  <mergeCells count="2">
    <mergeCell ref="D4:E4"/>
    <mergeCell ref="J4:S4"/>
  </mergeCells>
  <conditionalFormatting sqref="J6:J16">
    <cfRule type="cellIs" priority="3" dxfId="1" operator="equal" stopIfTrue="1">
      <formula>$J$5</formula>
    </cfRule>
  </conditionalFormatting>
  <conditionalFormatting sqref="K6:K16">
    <cfRule type="cellIs" priority="4" dxfId="1" operator="equal" stopIfTrue="1">
      <formula>$K$5</formula>
    </cfRule>
  </conditionalFormatting>
  <conditionalFormatting sqref="L6:L16">
    <cfRule type="cellIs" priority="5" dxfId="1" operator="equal" stopIfTrue="1">
      <formula>$L$5</formula>
    </cfRule>
  </conditionalFormatting>
  <conditionalFormatting sqref="M6:M16">
    <cfRule type="cellIs" priority="6" dxfId="1" operator="equal" stopIfTrue="1">
      <formula>$M$5</formula>
    </cfRule>
  </conditionalFormatting>
  <conditionalFormatting sqref="N6:N16">
    <cfRule type="cellIs" priority="7" dxfId="1" operator="equal" stopIfTrue="1">
      <formula>$N$5</formula>
    </cfRule>
  </conditionalFormatting>
  <conditionalFormatting sqref="O6:O16">
    <cfRule type="cellIs" priority="8" dxfId="1" operator="equal" stopIfTrue="1">
      <formula>$O$5</formula>
    </cfRule>
  </conditionalFormatting>
  <conditionalFormatting sqref="P6:P16">
    <cfRule type="cellIs" priority="9" dxfId="1" operator="equal" stopIfTrue="1">
      <formula>$P$5</formula>
    </cfRule>
  </conditionalFormatting>
  <conditionalFormatting sqref="Q6:Q16">
    <cfRule type="cellIs" priority="10" dxfId="1" operator="equal" stopIfTrue="1">
      <formula>$Q$5</formula>
    </cfRule>
  </conditionalFormatting>
  <conditionalFormatting sqref="R6:R16">
    <cfRule type="cellIs" priority="2" dxfId="1" operator="equal" stopIfTrue="1">
      <formula>$R$5</formula>
    </cfRule>
  </conditionalFormatting>
  <conditionalFormatting sqref="S6:S16">
    <cfRule type="cellIs" priority="1" dxfId="1" operator="equal" stopIfTrue="1">
      <formula>$S$5</formula>
    </cfRule>
  </conditionalFormatting>
  <dataValidations count="1">
    <dataValidation type="textLength" operator="lessThan" allowBlank="1" showInputMessage="1" showErrorMessage="1" sqref="C6:C15">
      <formula1>500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BCD9-5208-4FB6-9A82-62881EE534A5}">
  <dimension ref="A2:E24"/>
  <sheetViews>
    <sheetView workbookViewId="0" topLeftCell="A1">
      <selection activeCell="F8" sqref="F8"/>
    </sheetView>
  </sheetViews>
  <sheetFormatPr defaultColWidth="11.421875" defaultRowHeight="15"/>
  <cols>
    <col min="1" max="1" width="5.28125" style="8" customWidth="1"/>
    <col min="2" max="2" width="18.421875" style="8" customWidth="1"/>
    <col min="3" max="3" width="32.28125" style="8" customWidth="1"/>
    <col min="4" max="4" width="16.57421875" style="8" customWidth="1"/>
    <col min="5" max="5" width="14.140625" style="8" customWidth="1"/>
    <col min="6" max="16384" width="11.421875" style="8" customWidth="1"/>
  </cols>
  <sheetData>
    <row r="2" ht="15">
      <c r="A2" s="7" t="s">
        <v>24</v>
      </c>
    </row>
    <row r="4" spans="1:5" ht="15">
      <c r="A4" s="17" t="s">
        <v>71</v>
      </c>
      <c r="B4" s="17" t="s">
        <v>74</v>
      </c>
      <c r="C4" s="17" t="s">
        <v>75</v>
      </c>
      <c r="D4" s="17" t="s">
        <v>16</v>
      </c>
      <c r="E4" s="17" t="s">
        <v>76</v>
      </c>
    </row>
    <row r="5" spans="1:5" ht="15">
      <c r="A5" s="25">
        <v>1</v>
      </c>
      <c r="B5" s="42"/>
      <c r="C5" s="42"/>
      <c r="D5" s="42"/>
      <c r="E5" s="44"/>
    </row>
    <row r="6" spans="1:5" ht="15">
      <c r="A6" s="25">
        <v>2</v>
      </c>
      <c r="B6" s="42"/>
      <c r="C6" s="42"/>
      <c r="D6" s="42"/>
      <c r="E6" s="44"/>
    </row>
    <row r="7" spans="1:5" ht="15">
      <c r="A7" s="25">
        <v>3</v>
      </c>
      <c r="B7" s="42"/>
      <c r="C7" s="42"/>
      <c r="D7" s="42"/>
      <c r="E7" s="44"/>
    </row>
    <row r="8" spans="1:5" ht="15">
      <c r="A8" s="25">
        <v>4</v>
      </c>
      <c r="B8" s="42"/>
      <c r="C8" s="42"/>
      <c r="D8" s="42"/>
      <c r="E8" s="44"/>
    </row>
    <row r="9" spans="1:5" ht="15">
      <c r="A9" s="25">
        <v>5</v>
      </c>
      <c r="B9" s="42"/>
      <c r="C9" s="42"/>
      <c r="D9" s="42"/>
      <c r="E9" s="44"/>
    </row>
    <row r="10" spans="1:5" ht="15">
      <c r="A10" s="25">
        <v>6</v>
      </c>
      <c r="B10" s="42"/>
      <c r="C10" s="42"/>
      <c r="D10" s="42"/>
      <c r="E10" s="44"/>
    </row>
    <row r="11" spans="1:5" ht="15">
      <c r="A11" s="25">
        <v>7</v>
      </c>
      <c r="B11" s="42"/>
      <c r="C11" s="42"/>
      <c r="D11" s="42"/>
      <c r="E11" s="44"/>
    </row>
    <row r="12" spans="1:5" ht="15">
      <c r="A12" s="25">
        <v>8</v>
      </c>
      <c r="B12" s="42"/>
      <c r="C12" s="42"/>
      <c r="D12" s="42"/>
      <c r="E12" s="44"/>
    </row>
    <row r="13" spans="1:5" ht="15">
      <c r="A13" s="25">
        <v>9</v>
      </c>
      <c r="B13" s="42"/>
      <c r="C13" s="42"/>
      <c r="D13" s="42"/>
      <c r="E13" s="44"/>
    </row>
    <row r="14" spans="1:5" ht="15">
      <c r="A14" s="25">
        <v>10</v>
      </c>
      <c r="B14" s="42"/>
      <c r="C14" s="42"/>
      <c r="D14" s="42"/>
      <c r="E14" s="44"/>
    </row>
    <row r="15" spans="1:5" ht="15">
      <c r="A15" s="25">
        <v>11</v>
      </c>
      <c r="B15" s="42"/>
      <c r="C15" s="42"/>
      <c r="D15" s="42"/>
      <c r="E15" s="44"/>
    </row>
    <row r="16" spans="1:5" ht="15">
      <c r="A16" s="25">
        <v>12</v>
      </c>
      <c r="B16" s="42"/>
      <c r="C16" s="42"/>
      <c r="D16" s="42"/>
      <c r="E16" s="44"/>
    </row>
    <row r="17" spans="1:5" ht="15">
      <c r="A17" s="25">
        <v>13</v>
      </c>
      <c r="B17" s="42"/>
      <c r="C17" s="42"/>
      <c r="D17" s="42"/>
      <c r="E17" s="44"/>
    </row>
    <row r="18" spans="1:5" ht="15">
      <c r="A18" s="25">
        <v>14</v>
      </c>
      <c r="B18" s="42"/>
      <c r="C18" s="42"/>
      <c r="D18" s="42"/>
      <c r="E18" s="44"/>
    </row>
    <row r="19" spans="1:5" ht="15">
      <c r="A19" s="25">
        <v>15</v>
      </c>
      <c r="B19" s="42"/>
      <c r="C19" s="42"/>
      <c r="D19" s="42"/>
      <c r="E19" s="44"/>
    </row>
    <row r="20" spans="1:5" ht="15">
      <c r="A20" s="25">
        <v>16</v>
      </c>
      <c r="B20" s="42"/>
      <c r="C20" s="42"/>
      <c r="D20" s="42"/>
      <c r="E20" s="44"/>
    </row>
    <row r="21" spans="1:5" ht="15">
      <c r="A21" s="25">
        <v>17</v>
      </c>
      <c r="B21" s="42"/>
      <c r="C21" s="42"/>
      <c r="D21" s="42"/>
      <c r="E21" s="44"/>
    </row>
    <row r="22" spans="1:5" ht="15">
      <c r="A22" s="25">
        <v>18</v>
      </c>
      <c r="B22" s="42"/>
      <c r="C22" s="42"/>
      <c r="D22" s="42"/>
      <c r="E22" s="44"/>
    </row>
    <row r="23" spans="1:5" ht="15">
      <c r="A23" s="25">
        <v>19</v>
      </c>
      <c r="B23" s="42"/>
      <c r="C23" s="42"/>
      <c r="D23" s="42"/>
      <c r="E23" s="44"/>
    </row>
    <row r="24" spans="1:5" ht="15">
      <c r="A24" s="25">
        <v>20</v>
      </c>
      <c r="B24" s="42"/>
      <c r="C24" s="42"/>
      <c r="D24" s="42"/>
      <c r="E24" s="44"/>
    </row>
  </sheetData>
  <sheetProtection algorithmName="SHA-512" hashValue="5kJT6WW4rjyrs7q5VtYkATR83eaFOW/G7RqJA0XeU9dsw9dUzxS2t/7j1BWfEPv6vfqLkLXQtPc/EZmijthgEA==" saltValue="Aog+QPuLj+AHu2q0PeetDg==" spinCount="100000" sheet="1" formatRows="0"/>
  <dataValidations count="1">
    <dataValidation type="list" allowBlank="1" showInputMessage="1" showErrorMessage="1" sqref="D5:D24">
      <formula1>Arbeitspakete!$B$6:$B$15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CF71-6912-4E86-8E82-E9C5ECB319B2}">
  <dimension ref="A2:E24"/>
  <sheetViews>
    <sheetView workbookViewId="0" topLeftCell="A1">
      <selection activeCell="G8" sqref="G8"/>
    </sheetView>
  </sheetViews>
  <sheetFormatPr defaultColWidth="11.421875" defaultRowHeight="15"/>
  <cols>
    <col min="1" max="1" width="5.421875" style="8" customWidth="1"/>
    <col min="2" max="2" width="18.28125" style="8" customWidth="1"/>
    <col min="3" max="3" width="31.140625" style="8" customWidth="1"/>
    <col min="4" max="4" width="19.140625" style="8" customWidth="1"/>
    <col min="5" max="5" width="13.421875" style="8" customWidth="1"/>
    <col min="6" max="16384" width="11.421875" style="8" customWidth="1"/>
  </cols>
  <sheetData>
    <row r="2" ht="15">
      <c r="A2" s="7" t="s">
        <v>27</v>
      </c>
    </row>
    <row r="4" spans="1:5" ht="15">
      <c r="A4" s="17" t="s">
        <v>71</v>
      </c>
      <c r="B4" s="17" t="s">
        <v>77</v>
      </c>
      <c r="C4" s="17" t="s">
        <v>75</v>
      </c>
      <c r="D4" s="17" t="s">
        <v>16</v>
      </c>
      <c r="E4" s="17" t="s">
        <v>76</v>
      </c>
    </row>
    <row r="5" spans="1:5" ht="15">
      <c r="A5" s="25">
        <v>1</v>
      </c>
      <c r="B5" s="42"/>
      <c r="C5" s="42"/>
      <c r="D5" s="42"/>
      <c r="E5" s="53"/>
    </row>
    <row r="6" spans="1:5" ht="15">
      <c r="A6" s="25">
        <v>2</v>
      </c>
      <c r="B6" s="42"/>
      <c r="C6" s="42"/>
      <c r="D6" s="42"/>
      <c r="E6" s="53"/>
    </row>
    <row r="7" spans="1:5" ht="15">
      <c r="A7" s="25">
        <v>3</v>
      </c>
      <c r="B7" s="42"/>
      <c r="C7" s="42"/>
      <c r="D7" s="42"/>
      <c r="E7" s="53"/>
    </row>
    <row r="8" spans="1:5" ht="15">
      <c r="A8" s="25">
        <v>4</v>
      </c>
      <c r="B8" s="42"/>
      <c r="C8" s="42"/>
      <c r="D8" s="42"/>
      <c r="E8" s="53"/>
    </row>
    <row r="9" spans="1:5" ht="15">
      <c r="A9" s="25">
        <v>5</v>
      </c>
      <c r="B9" s="42"/>
      <c r="C9" s="42"/>
      <c r="D9" s="42"/>
      <c r="E9" s="53"/>
    </row>
    <row r="10" spans="1:5" ht="15">
      <c r="A10" s="25">
        <v>6</v>
      </c>
      <c r="B10" s="42"/>
      <c r="C10" s="42"/>
      <c r="D10" s="42"/>
      <c r="E10" s="53"/>
    </row>
    <row r="11" spans="1:5" ht="15">
      <c r="A11" s="25">
        <v>7</v>
      </c>
      <c r="B11" s="42"/>
      <c r="C11" s="42"/>
      <c r="D11" s="42"/>
      <c r="E11" s="53"/>
    </row>
    <row r="12" spans="1:5" ht="15">
      <c r="A12" s="25">
        <v>8</v>
      </c>
      <c r="B12" s="42"/>
      <c r="C12" s="42"/>
      <c r="D12" s="42"/>
      <c r="E12" s="53"/>
    </row>
    <row r="13" spans="1:5" ht="15">
      <c r="A13" s="25">
        <v>9</v>
      </c>
      <c r="B13" s="42"/>
      <c r="C13" s="42"/>
      <c r="D13" s="42"/>
      <c r="E13" s="53"/>
    </row>
    <row r="14" spans="1:5" ht="15">
      <c r="A14" s="25">
        <v>10</v>
      </c>
      <c r="B14" s="42"/>
      <c r="C14" s="42"/>
      <c r="D14" s="42"/>
      <c r="E14" s="53"/>
    </row>
    <row r="15" spans="1:5" ht="15">
      <c r="A15" s="25">
        <v>11</v>
      </c>
      <c r="B15" s="42"/>
      <c r="C15" s="42"/>
      <c r="D15" s="42"/>
      <c r="E15" s="53"/>
    </row>
    <row r="16" spans="1:5" ht="15">
      <c r="A16" s="25">
        <v>12</v>
      </c>
      <c r="B16" s="42"/>
      <c r="C16" s="42"/>
      <c r="D16" s="42"/>
      <c r="E16" s="53"/>
    </row>
    <row r="17" spans="1:5" ht="15">
      <c r="A17" s="25">
        <v>13</v>
      </c>
      <c r="B17" s="42"/>
      <c r="C17" s="42"/>
      <c r="D17" s="42"/>
      <c r="E17" s="53"/>
    </row>
    <row r="18" spans="1:5" ht="15">
      <c r="A18" s="25">
        <v>14</v>
      </c>
      <c r="B18" s="42"/>
      <c r="C18" s="42"/>
      <c r="D18" s="42"/>
      <c r="E18" s="53"/>
    </row>
    <row r="19" spans="1:5" ht="15">
      <c r="A19" s="25">
        <v>15</v>
      </c>
      <c r="B19" s="42"/>
      <c r="C19" s="42"/>
      <c r="D19" s="42"/>
      <c r="E19" s="53"/>
    </row>
    <row r="20" spans="1:5" ht="15">
      <c r="A20" s="25">
        <v>16</v>
      </c>
      <c r="B20" s="42"/>
      <c r="C20" s="42"/>
      <c r="D20" s="42"/>
      <c r="E20" s="53"/>
    </row>
    <row r="21" spans="1:5" ht="15">
      <c r="A21" s="25">
        <v>17</v>
      </c>
      <c r="B21" s="42"/>
      <c r="C21" s="42"/>
      <c r="D21" s="42"/>
      <c r="E21" s="53"/>
    </row>
    <row r="22" spans="1:5" ht="15">
      <c r="A22" s="25">
        <v>18</v>
      </c>
      <c r="B22" s="42"/>
      <c r="C22" s="42"/>
      <c r="D22" s="42"/>
      <c r="E22" s="53"/>
    </row>
    <row r="23" spans="1:5" ht="15">
      <c r="A23" s="25">
        <v>19</v>
      </c>
      <c r="B23" s="42"/>
      <c r="C23" s="42"/>
      <c r="D23" s="42"/>
      <c r="E23" s="53"/>
    </row>
    <row r="24" spans="1:5" ht="15">
      <c r="A24" s="25">
        <v>20</v>
      </c>
      <c r="B24" s="42"/>
      <c r="C24" s="42"/>
      <c r="D24" s="42"/>
      <c r="E24" s="53"/>
    </row>
  </sheetData>
  <sheetProtection algorithmName="SHA-512" hashValue="brCUWDK0rWqiXH7YyJQJlm8w1OnFIkkKGYCbNi06x1Hx0aMUUdJ13jo0BLfWgKxNredyeBE5pFCDOP70MArEzQ==" saltValue="if4LaVWVmuMvV7+fw9LCGA==" spinCount="100000" sheet="1" formatRows="0"/>
  <dataValidations count="1">
    <dataValidation type="list" allowBlank="1" showInputMessage="1" showErrorMessage="1" sqref="D5:D24">
      <formula1>Arbeitspakete!$B$6:$B$15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042A-FACC-4291-A2E0-8925DD638F58}">
  <dimension ref="A2:C43"/>
  <sheetViews>
    <sheetView tabSelected="1" zoomScale="85" zoomScaleNormal="85" workbookViewId="0" topLeftCell="A1">
      <selection activeCell="C15" sqref="C15"/>
    </sheetView>
  </sheetViews>
  <sheetFormatPr defaultColWidth="11.421875" defaultRowHeight="15"/>
  <cols>
    <col min="1" max="1" width="65.57421875" style="8" customWidth="1"/>
    <col min="2" max="2" width="26.421875" style="8" customWidth="1"/>
    <col min="3" max="3" width="40.140625" style="8" customWidth="1"/>
    <col min="4" max="16384" width="11.421875" style="8" customWidth="1"/>
  </cols>
  <sheetData>
    <row r="2" ht="15">
      <c r="A2" s="7" t="s">
        <v>78</v>
      </c>
    </row>
    <row r="4" spans="1:3" ht="15">
      <c r="A4" s="17" t="s">
        <v>79</v>
      </c>
      <c r="B4" s="17" t="s">
        <v>80</v>
      </c>
      <c r="C4" s="17" t="s">
        <v>81</v>
      </c>
    </row>
    <row r="5" spans="1:3" ht="15">
      <c r="A5" s="25" t="s">
        <v>82</v>
      </c>
      <c r="B5" s="54"/>
      <c r="C5" s="50"/>
    </row>
    <row r="7" spans="1:2" ht="15">
      <c r="A7" s="7" t="s">
        <v>63</v>
      </c>
      <c r="B7" s="32">
        <f>B5</f>
        <v>0</v>
      </c>
    </row>
    <row r="9" spans="1:3" ht="15">
      <c r="A9" s="17" t="s">
        <v>83</v>
      </c>
      <c r="B9" s="17" t="s">
        <v>84</v>
      </c>
      <c r="C9" s="17" t="s">
        <v>81</v>
      </c>
    </row>
    <row r="10" spans="1:3" ht="15">
      <c r="A10" s="42"/>
      <c r="B10" s="44"/>
      <c r="C10" s="42"/>
    </row>
    <row r="11" spans="1:3" ht="15">
      <c r="A11" s="42"/>
      <c r="B11" s="44"/>
      <c r="C11" s="42"/>
    </row>
    <row r="12" spans="1:3" ht="15">
      <c r="A12" s="42"/>
      <c r="B12" s="44"/>
      <c r="C12" s="42"/>
    </row>
    <row r="13" spans="1:3" ht="15">
      <c r="A13" s="42"/>
      <c r="B13" s="44"/>
      <c r="C13" s="42"/>
    </row>
    <row r="14" spans="1:3" ht="15">
      <c r="A14" s="42"/>
      <c r="B14" s="44"/>
      <c r="C14" s="42"/>
    </row>
    <row r="15" spans="1:3" ht="15">
      <c r="A15" s="42"/>
      <c r="B15" s="44"/>
      <c r="C15" s="42"/>
    </row>
    <row r="16" spans="1:3" ht="15">
      <c r="A16" s="42"/>
      <c r="B16" s="44"/>
      <c r="C16" s="42"/>
    </row>
    <row r="18" spans="1:2" ht="15">
      <c r="A18" s="7" t="s">
        <v>63</v>
      </c>
      <c r="B18" s="32">
        <f>SUM(B10:B16)</f>
        <v>0</v>
      </c>
    </row>
    <row r="20" spans="1:3" ht="15.6" customHeight="1">
      <c r="A20" s="33" t="s">
        <v>85</v>
      </c>
      <c r="B20" s="17" t="s">
        <v>86</v>
      </c>
      <c r="C20" s="17" t="s">
        <v>81</v>
      </c>
    </row>
    <row r="21" spans="1:3" ht="15">
      <c r="A21" s="42"/>
      <c r="B21" s="43"/>
      <c r="C21" s="42"/>
    </row>
    <row r="22" spans="1:3" ht="15">
      <c r="A22" s="42"/>
      <c r="B22" s="43"/>
      <c r="C22" s="42"/>
    </row>
    <row r="23" spans="1:3" ht="15">
      <c r="A23" s="42"/>
      <c r="B23" s="43"/>
      <c r="C23" s="42"/>
    </row>
    <row r="24" spans="1:3" ht="15">
      <c r="A24" s="42"/>
      <c r="B24" s="43"/>
      <c r="C24" s="42"/>
    </row>
    <row r="25" spans="1:3" ht="15">
      <c r="A25" s="42"/>
      <c r="B25" s="43"/>
      <c r="C25" s="42"/>
    </row>
    <row r="26" spans="1:3" ht="15">
      <c r="A26" s="42"/>
      <c r="B26" s="43"/>
      <c r="C26" s="42"/>
    </row>
    <row r="27" spans="1:3" ht="15">
      <c r="A27" s="42"/>
      <c r="B27" s="43"/>
      <c r="C27" s="42"/>
    </row>
    <row r="29" spans="1:2" ht="15">
      <c r="A29" s="7" t="s">
        <v>63</v>
      </c>
      <c r="B29" s="32">
        <f>SUM(B21:B27)</f>
        <v>0</v>
      </c>
    </row>
    <row r="31" spans="1:3" ht="15">
      <c r="A31" s="17" t="s">
        <v>87</v>
      </c>
      <c r="B31" s="17" t="s">
        <v>88</v>
      </c>
      <c r="C31" s="17" t="s">
        <v>81</v>
      </c>
    </row>
    <row r="32" spans="1:3" ht="15">
      <c r="A32" s="42"/>
      <c r="B32" s="43"/>
      <c r="C32" s="42"/>
    </row>
    <row r="33" spans="1:3" ht="15">
      <c r="A33" s="42"/>
      <c r="B33" s="43"/>
      <c r="C33" s="42"/>
    </row>
    <row r="34" spans="1:3" ht="15">
      <c r="A34" s="42"/>
      <c r="B34" s="43"/>
      <c r="C34" s="42"/>
    </row>
    <row r="35" spans="1:3" ht="15">
      <c r="A35" s="42"/>
      <c r="B35" s="43"/>
      <c r="C35" s="42"/>
    </row>
    <row r="36" spans="1:3" ht="15">
      <c r="A36" s="42"/>
      <c r="B36" s="43"/>
      <c r="C36" s="42"/>
    </row>
    <row r="37" spans="1:3" ht="15">
      <c r="A37" s="42"/>
      <c r="B37" s="43"/>
      <c r="C37" s="42"/>
    </row>
    <row r="38" spans="1:3" ht="15">
      <c r="A38" s="42"/>
      <c r="B38" s="43"/>
      <c r="C38" s="42"/>
    </row>
    <row r="40" spans="1:2" ht="15">
      <c r="A40" s="7" t="s">
        <v>63</v>
      </c>
      <c r="B40" s="32">
        <f>SUM(B32:B38)</f>
        <v>0</v>
      </c>
    </row>
    <row r="42" spans="1:2" ht="15">
      <c r="A42" s="7" t="s">
        <v>89</v>
      </c>
      <c r="B42" s="55">
        <f>B40+B29+B18+B7</f>
        <v>0</v>
      </c>
    </row>
    <row r="43" spans="1:2" ht="15">
      <c r="A43" s="7" t="s">
        <v>90</v>
      </c>
      <c r="B43" s="34">
        <f>Überblick!D31</f>
        <v>0</v>
      </c>
    </row>
  </sheetData>
  <sheetProtection algorithmName="SHA-512" hashValue="DGKYFR8/iCOT3gO9QgPLVtObFGep9JkJdolLA+hePRxVtM49mmUqXJUtxpxYxDBiyu5MFAPtcBl0Xvv8gm2LiA==" saltValue="0X0/F1+52ngysdGorEkr6Q==" spinCount="100000" sheet="1" formatColumns="0" formatRows="0"/>
  <printOptions/>
  <pageMargins left="0.5083333333333333" right="0.475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5183bb-5cb0-454e-a76a-45ae63eb1aec" xsi:nil="true"/>
    <lcf76f155ced4ddcb4097134ff3c332f xmlns="73fc9345-d74b-4392-a4f3-7cd26810a9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9DE6DDFBC5ED42886C3A84BE68BF93" ma:contentTypeVersion="14" ma:contentTypeDescription="Ein neues Dokument erstellen." ma:contentTypeScope="" ma:versionID="1a9d3a753c1ccafd8c686b24dbc71fa9">
  <xsd:schema xmlns:xsd="http://www.w3.org/2001/XMLSchema" xmlns:xs="http://www.w3.org/2001/XMLSchema" xmlns:p="http://schemas.microsoft.com/office/2006/metadata/properties" xmlns:ns2="73fc9345-d74b-4392-a4f3-7cd26810a989" xmlns:ns3="f45183bb-5cb0-454e-a76a-45ae63eb1aec" targetNamespace="http://schemas.microsoft.com/office/2006/metadata/properties" ma:root="true" ma:fieldsID="ad1d540eac443440a4d32d79e2efda3a" ns2:_="" ns3:_="">
    <xsd:import namespace="73fc9345-d74b-4392-a4f3-7cd26810a989"/>
    <xsd:import namespace="f45183bb-5cb0-454e-a76a-45ae63eb1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c9345-d74b-4392-a4f3-7cd26810a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ff120a83-5efd-44af-85f3-b4c46fccd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183bb-5cb0-454e-a76a-45ae63eb1ae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6f1d5c2-7727-4803-822c-671d9087b8f7}" ma:internalName="TaxCatchAll" ma:showField="CatchAllData" ma:web="f45183bb-5cb0-454e-a76a-45ae63eb1a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F05D8-8780-4B09-8107-36ABB0B5D563}">
  <ds:schemaRefs>
    <ds:schemaRef ds:uri="http://schemas.microsoft.com/office/2006/metadata/properties"/>
    <ds:schemaRef ds:uri="http://schemas.microsoft.com/office/infopath/2007/PartnerControls"/>
    <ds:schemaRef ds:uri="f45183bb-5cb0-454e-a76a-45ae63eb1aec"/>
    <ds:schemaRef ds:uri="73fc9345-d74b-4392-a4f3-7cd26810a989"/>
  </ds:schemaRefs>
</ds:datastoreItem>
</file>

<file path=customXml/itemProps2.xml><?xml version="1.0" encoding="utf-8"?>
<ds:datastoreItem xmlns:ds="http://schemas.openxmlformats.org/officeDocument/2006/customXml" ds:itemID="{EFBC477D-29BF-450B-95F5-80DDFC2F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749A8-A476-4B2A-82DB-6211B48950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Rinnhofer</dc:creator>
  <cp:keywords/>
  <dc:description/>
  <cp:lastModifiedBy>Lukas Stowasser</cp:lastModifiedBy>
  <dcterms:created xsi:type="dcterms:W3CDTF">2023-01-10T08:48:02Z</dcterms:created>
  <dcterms:modified xsi:type="dcterms:W3CDTF">2023-12-22T11:42:54Z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0x0101007F9DE6DDFBC5ED42886C3A84BE68BF93</vt:lpwstr>
  </property>
  <property fmtid="{D5CDD505-2E9C-101B-9397-08002B2CF9AE}" pid="3" name="MediaServiceImageTags">
    <vt:lpwstr/>
  </property>
</Properties>
</file>